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.aneta\Desktop\ZPS-09_2025_SWZ zakup energii na 2026r_24.07.2025r\"/>
    </mc:Choice>
  </mc:AlternateContent>
  <xr:revisionPtr revIDLastSave="0" documentId="13_ncr:1_{D87E1ED7-3C83-48F4-A925-FFF52BAC337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rkusz1" sheetId="1" r:id="rId1"/>
  </sheets>
  <definedNames>
    <definedName name="_xlnm.Print_Area" localSheetId="0">Arkusz1!$G$37:$L$48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2" i="1" l="1"/>
  <c r="H42" i="1"/>
  <c r="G42" i="1"/>
  <c r="G33" i="1"/>
  <c r="I33" i="1"/>
  <c r="J32" i="1"/>
  <c r="J31" i="1"/>
  <c r="K30" i="1"/>
  <c r="J30" i="1"/>
  <c r="J29" i="1"/>
  <c r="J28" i="1"/>
  <c r="K27" i="1"/>
  <c r="J27" i="1"/>
  <c r="J26" i="1"/>
  <c r="J25" i="1"/>
  <c r="K24" i="1"/>
  <c r="J24" i="1"/>
  <c r="J23" i="1"/>
  <c r="J22" i="1"/>
  <c r="K21" i="1"/>
  <c r="J21" i="1"/>
  <c r="J20" i="1"/>
  <c r="J19" i="1"/>
  <c r="K18" i="1"/>
  <c r="J18" i="1"/>
  <c r="J17" i="1"/>
  <c r="J16" i="1"/>
  <c r="K15" i="1"/>
  <c r="J15" i="1"/>
  <c r="J14" i="1"/>
  <c r="J13" i="1"/>
  <c r="K12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<sst xmlns="http://schemas.openxmlformats.org/spreadsheetml/2006/main" count="263" uniqueCount="114">
  <si>
    <t>Lp.</t>
  </si>
  <si>
    <t>Opis punktu poboru</t>
  </si>
  <si>
    <t>Adres punktu poboru</t>
  </si>
  <si>
    <t>Grupa taryfowa obecna /nowa</t>
  </si>
  <si>
    <t>Moc umowna [kW]</t>
  </si>
  <si>
    <t>Nr licznika</t>
  </si>
  <si>
    <t>Operator Systemu Dystrybucyjnego</t>
  </si>
  <si>
    <t>Umowa o świadczenie usług dystrybucji energii elektrycznej nr</t>
  </si>
  <si>
    <t>Nazwa sprzedawcy w 2022 r.</t>
  </si>
  <si>
    <t>Nr aktualnie obowiazujacej umowy sprzedaży</t>
  </si>
  <si>
    <t>Data zawarcia oraz okres wypowiedzenia dotychczasowej umowy</t>
  </si>
  <si>
    <t>Nr ewidencyjny Odbiorcy</t>
  </si>
  <si>
    <t>Nr PPE</t>
  </si>
  <si>
    <t>UWAGI</t>
  </si>
  <si>
    <t>Nazwa i adres firmy</t>
  </si>
  <si>
    <t>Strefa doby</t>
  </si>
  <si>
    <t>Planowany % zużycia w strefie czasowej</t>
  </si>
  <si>
    <t>suma</t>
  </si>
  <si>
    <t>Rawskie Wodociągi i Kanalizacja Sp. z o.o., 96-200 Rawa Mazowiecka ul. Juliusza Słowackiego 70</t>
  </si>
  <si>
    <t>96-200 Rawa Mazowiecka ul. Juliusza Słowackiego 70</t>
  </si>
  <si>
    <t>C11</t>
  </si>
  <si>
    <t>całodobowa</t>
  </si>
  <si>
    <t>PGE Dystrybucja S.A.</t>
  </si>
  <si>
    <t>PGE Obrót S.A.</t>
  </si>
  <si>
    <t>Umowa nr 1/TPA/2022/MZ</t>
  </si>
  <si>
    <t>Zawarta 07-02-2022 okres obowiązywania od 01.03.2022  do 31.12.2022</t>
  </si>
  <si>
    <t>Budynek administracyjny</t>
  </si>
  <si>
    <t>56188648</t>
  </si>
  <si>
    <t>761/DO/2/TPA/2014</t>
  </si>
  <si>
    <t>20000189/02</t>
  </si>
  <si>
    <t>PLZELD020028900142</t>
  </si>
  <si>
    <t>Przepompownia ścieków ESP nr 1</t>
  </si>
  <si>
    <t>96-200 Rawa Mazowiecka  ul. Skierniewicka</t>
  </si>
  <si>
    <t>93460808</t>
  </si>
  <si>
    <t>762/DO/2/TPA/2014</t>
  </si>
  <si>
    <t>20000189/08</t>
  </si>
  <si>
    <t>PLZELD020028920144</t>
  </si>
  <si>
    <t>Przepompownia ścieków ESP nr 2</t>
  </si>
  <si>
    <t>93460854</t>
  </si>
  <si>
    <t>763/DO/2/TPA/2014</t>
  </si>
  <si>
    <t>20000189/09</t>
  </si>
  <si>
    <t>PLZELD020028930145</t>
  </si>
  <si>
    <t>Przepompownia ścieków na terenie targowiska</t>
  </si>
  <si>
    <t>96-200 Rawa Mazowiecka ul. Reymonta nr dz. 308/20</t>
  </si>
  <si>
    <t>02807105</t>
  </si>
  <si>
    <t>798/DO/2/TPA/2014</t>
  </si>
  <si>
    <t>20000189/11</t>
  </si>
  <si>
    <t>PLZELD020028950147</t>
  </si>
  <si>
    <t>Przepompownia ścieków Tatar</t>
  </si>
  <si>
    <t xml:space="preserve"> 96-200 Rawa Mazowiecka, ul. Tatar</t>
  </si>
  <si>
    <t>90638477</t>
  </si>
  <si>
    <t>799/DO/2/TPA/2014</t>
  </si>
  <si>
    <t>20000189/07</t>
  </si>
  <si>
    <t>PLZELD020028910143</t>
  </si>
  <si>
    <t>Stacja uzdatniania wody</t>
  </si>
  <si>
    <t>96-200 Rawa Mazowiecka ul. Kolejowa 9</t>
  </si>
  <si>
    <t>C23</t>
  </si>
  <si>
    <t>szczyt przedpołudniowy</t>
  </si>
  <si>
    <t>44264219</t>
  </si>
  <si>
    <t>23/WO/2/TPA/2014</t>
  </si>
  <si>
    <t>29910051/329</t>
  </si>
  <si>
    <t>PLZELD020000360101</t>
  </si>
  <si>
    <t>szczyt popołudniowy</t>
  </si>
  <si>
    <t>reszta doby</t>
  </si>
  <si>
    <t>96-200 Rawa Mazowiecka ul. Katowicka 22</t>
  </si>
  <si>
    <t>04097231</t>
  </si>
  <si>
    <t>24/WO/2/TPA/2014</t>
  </si>
  <si>
    <t>29910051/61</t>
  </si>
  <si>
    <t>PLZELD020000350100</t>
  </si>
  <si>
    <t>Oczyszczalnia Ścieków Żydomice przyłącze 1</t>
  </si>
  <si>
    <t>96-200 Rawa Mazowiecka Konopnica gm. Rawa Mazowiecka</t>
  </si>
  <si>
    <t>B23</t>
  </si>
  <si>
    <t>4280001814</t>
  </si>
  <si>
    <t>569/B/2/TPA/2014</t>
  </si>
  <si>
    <t>99900238/152</t>
  </si>
  <si>
    <t>PLZELD020003670141</t>
  </si>
  <si>
    <t>Oczyszczalnia Ścieków Żydomice przyłącze 2</t>
  </si>
  <si>
    <t>4280000974</t>
  </si>
  <si>
    <t>PLZELD020003670241</t>
  </si>
  <si>
    <t>Przepompownia Ścieków            przyłącze 1</t>
  </si>
  <si>
    <t>96-200 Rawa Mazowiecka ul. Jerozolimska 3</t>
  </si>
  <si>
    <t>01359869</t>
  </si>
  <si>
    <t>570/B/2/TPA/2014</t>
  </si>
  <si>
    <t>99900238/852</t>
  </si>
  <si>
    <t>PLZELD021100000164</t>
  </si>
  <si>
    <t>Przepompownia Ścieków     przyłącze 2</t>
  </si>
  <si>
    <t>00474418</t>
  </si>
  <si>
    <t>PLZELD021100000264</t>
  </si>
  <si>
    <t>Ujecie Wody Boguszyce</t>
  </si>
  <si>
    <t>96-200 Rawa Mazowiecka Boguszyce gm. Rawa Mazowiecka</t>
  </si>
  <si>
    <t>4280001974</t>
  </si>
  <si>
    <t>571/B/2/TPA/2014</t>
  </si>
  <si>
    <t>99900238/549</t>
  </si>
  <si>
    <t>PLZELD020003690143</t>
  </si>
  <si>
    <t>Przepompownia Ścieków P-5</t>
  </si>
  <si>
    <t>96-200 Rawa Mazowiecka  ul. Jeziorańskiego dz.75</t>
  </si>
  <si>
    <t>91431940</t>
  </si>
  <si>
    <t>394/DO/2/TPA/2017</t>
  </si>
  <si>
    <t>20000189/12</t>
  </si>
  <si>
    <t>PLZELD021176800181</t>
  </si>
  <si>
    <t>Grupa taryfowa</t>
  </si>
  <si>
    <t>całodobowe</t>
  </si>
  <si>
    <t>kWh</t>
  </si>
  <si>
    <t>kwh</t>
  </si>
  <si>
    <t>MWh</t>
  </si>
  <si>
    <t>Rok 2024</t>
  </si>
  <si>
    <t>Zapotrzebowanie na energię elektryczną w 2024 roku dla wszystkick PPE z podziałem na grupy taryfowe</t>
  </si>
  <si>
    <t>Roczne zużycie w 2024 roku w poszczególnych strefach doby [kWh]</t>
  </si>
  <si>
    <t>Roczne zużycie w 2024 roku  [kWh]</t>
  </si>
  <si>
    <t>Instalacja fotowoltaiczna PV o mocy 10 kWp</t>
  </si>
  <si>
    <t>Instalacja fotowoltaiczna PV o mocy 50 kWp</t>
  </si>
  <si>
    <r>
      <t xml:space="preserve">Przyłcze nr 1 i przyłącze nr 2 zasila ten sam obiekt.                              </t>
    </r>
    <r>
      <rPr>
        <b/>
        <sz val="11"/>
        <color theme="1"/>
        <rFont val="Czcionka tekstu podstawowego"/>
        <charset val="238"/>
      </rPr>
      <t>Zamawiający eksplatuje moduł kogeneracyjny o mocy 192 kW</t>
    </r>
    <r>
      <rPr>
        <sz val="11"/>
        <color theme="1"/>
        <rFont val="Czcionka tekstu podstawowego"/>
        <family val="2"/>
        <charset val="238"/>
      </rPr>
      <t xml:space="preserve"> oraz uruchomione zostały dwie instalacje fotowoltaiczne, kazda o mocy 50 kWp (łącznie 100 kWp)</t>
    </r>
  </si>
  <si>
    <t>Przyłcze nr 1 i przyłącze nr 2 zasila ten sam obiekt.  Instalacja fotowoltaiczna o mocy 37 kWp</t>
  </si>
  <si>
    <t>Zestawienie punktów poboru energii elektrycznej i plan zużycia energii elektrycznej w 2026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</si>
</sst>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_-* #,##0.00\ [$zł-415]_-;\-* #,##0.00\ [$zł-415]_-;_-* \-??\ [$zł-415]_-;_-@_-"/>
    <numFmt numFmtId="167" formatCode="#,##0.00&quot; zł&quot;"/>
  </numFmts>
  <fonts count="12">
    <font>
      <sz val="11"/>
      <color theme="1"/>
      <name val="Czcionka tekstu podstawowego"/>
      <family val="2"/>
      <charset val="238"/>
    </font>
    <font>
      <sz val="18"/>
      <color theme="1"/>
      <name val="Czcionka tekstu podstawowego"/>
      <family val="2"/>
      <charset val="238"/>
    </font>
    <font>
      <b/>
      <sz val="11"/>
      <color rgb="FF158466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zcionka tekstu podstawowego"/>
      <charset val="238"/>
    </font>
    <font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20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rgb="FFFFFF00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103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1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0" fillId="2" borderId="7" xfId="0" applyNumberFormat="1" applyFont="1" applyFill="1" applyBorder="1" applyAlignment="1" applyProtection="1">
      <alignment horizontal="center" vertical="center"/>
    </xf>
    <xf numFmtId="3" fontId="0" fillId="0" borderId="7" xfId="0" applyNumberForma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9" xfId="0" applyFont="1" applyBorder="1" applyAlignment="1" applyProtection="1">
      <alignment vertical="center" wrapText="1"/>
    </xf>
    <xf numFmtId="0" fontId="0" fillId="0" borderId="9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3" fontId="0" fillId="2" borderId="9" xfId="0" applyNumberFormat="1" applyFont="1" applyFill="1" applyBorder="1" applyAlignment="1" applyProtection="1">
      <alignment horizontal="center" vertical="center"/>
    </xf>
    <xf numFmtId="3" fontId="0" fillId="0" borderId="9" xfId="0" applyNumberForma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3" fontId="0" fillId="2" borderId="12" xfId="0" applyNumberFormat="1" applyFont="1" applyFill="1" applyBorder="1" applyAlignment="1" applyProtection="1">
      <alignment horizontal="center" vertical="center" wrapText="1"/>
    </xf>
    <xf numFmtId="3" fontId="0" fillId="0" borderId="12" xfId="0" applyNumberFormat="1" applyBorder="1" applyAlignment="1" applyProtection="1">
      <alignment horizontal="center" vertical="center"/>
    </xf>
    <xf numFmtId="3" fontId="0" fillId="2" borderId="14" xfId="0" applyNumberFormat="1" applyFont="1" applyFill="1" applyBorder="1" applyAlignment="1" applyProtection="1">
      <alignment horizontal="center" vertical="center" wrapText="1"/>
    </xf>
    <xf numFmtId="3" fontId="0" fillId="0" borderId="14" xfId="0" applyNumberFormat="1" applyBorder="1" applyAlignment="1" applyProtection="1">
      <alignment horizontal="center" vertical="center"/>
    </xf>
    <xf numFmtId="3" fontId="5" fillId="2" borderId="15" xfId="0" applyNumberFormat="1" applyFont="1" applyFill="1" applyBorder="1" applyAlignment="1" applyProtection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7" fillId="0" borderId="0" xfId="0" applyFont="1" applyAlignment="1" applyProtection="1"/>
    <xf numFmtId="3" fontId="0" fillId="0" borderId="0" xfId="0" applyNumberFormat="1" applyAlignment="1" applyProtection="1"/>
    <xf numFmtId="0" fontId="0" fillId="0" borderId="0" xfId="0" applyBorder="1" applyAlignment="1" applyProtection="1"/>
    <xf numFmtId="3" fontId="0" fillId="0" borderId="0" xfId="0" applyNumberFormat="1" applyBorder="1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164" fontId="0" fillId="0" borderId="0" xfId="0" applyNumberFormat="1" applyFont="1" applyBorder="1" applyAlignment="1" applyProtection="1">
      <alignment vertical="center"/>
    </xf>
    <xf numFmtId="165" fontId="0" fillId="0" borderId="0" xfId="0" applyNumberFormat="1" applyFont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65" fontId="8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/>
    <xf numFmtId="165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5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167" fontId="7" fillId="0" borderId="0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3" fontId="0" fillId="3" borderId="7" xfId="0" applyNumberFormat="1" applyFont="1" applyFill="1" applyBorder="1" applyAlignment="1" applyProtection="1">
      <alignment horizontal="center" vertical="center"/>
    </xf>
    <xf numFmtId="3" fontId="0" fillId="3" borderId="9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3" fontId="0" fillId="3" borderId="12" xfId="0" applyNumberFormat="1" applyFill="1" applyBorder="1" applyAlignment="1" applyProtection="1">
      <alignment horizontal="center" vertical="center"/>
    </xf>
    <xf numFmtId="3" fontId="0" fillId="3" borderId="14" xfId="0" applyNumberFormat="1" applyFill="1" applyBorder="1" applyAlignment="1" applyProtection="1">
      <alignment horizontal="center" vertical="center"/>
    </xf>
    <xf numFmtId="3" fontId="5" fillId="3" borderId="15" xfId="0" applyNumberFormat="1" applyFont="1" applyFill="1" applyBorder="1" applyAlignment="1" applyProtection="1">
      <alignment horizontal="center" vertical="center"/>
    </xf>
    <xf numFmtId="0" fontId="0" fillId="4" borderId="0" xfId="0" applyFill="1" applyAlignment="1" applyProtection="1"/>
    <xf numFmtId="0" fontId="0" fillId="5" borderId="9" xfId="0" applyFont="1" applyFill="1" applyBorder="1" applyAlignment="1" applyProtection="1">
      <alignment horizontal="center" vertical="center" wrapText="1"/>
    </xf>
    <xf numFmtId="9" fontId="0" fillId="5" borderId="7" xfId="1" applyFont="1" applyFill="1" applyBorder="1" applyAlignment="1" applyProtection="1">
      <alignment horizontal="center" vertical="center"/>
    </xf>
    <xf numFmtId="9" fontId="0" fillId="5" borderId="12" xfId="1" applyFont="1" applyFill="1" applyBorder="1" applyAlignment="1" applyProtection="1">
      <alignment horizontal="center" vertical="center"/>
    </xf>
    <xf numFmtId="9" fontId="0" fillId="5" borderId="14" xfId="1" applyFont="1" applyFill="1" applyBorder="1" applyAlignment="1" applyProtection="1">
      <alignment horizontal="center" vertical="center"/>
    </xf>
    <xf numFmtId="9" fontId="5" fillId="5" borderId="15" xfId="1" applyFont="1" applyFill="1" applyBorder="1" applyAlignment="1" applyProtection="1">
      <alignment horizontal="center" vertical="center"/>
    </xf>
    <xf numFmtId="3" fontId="0" fillId="6" borderId="0" xfId="0" applyNumberFormat="1" applyFill="1" applyAlignment="1" applyProtection="1"/>
    <xf numFmtId="0" fontId="0" fillId="6" borderId="0" xfId="0" applyFill="1" applyAlignment="1" applyProtection="1"/>
    <xf numFmtId="3" fontId="6" fillId="0" borderId="0" xfId="0" applyNumberFormat="1" applyFont="1" applyAlignment="1" applyProtection="1"/>
    <xf numFmtId="3" fontId="6" fillId="4" borderId="0" xfId="0" applyNumberFormat="1" applyFont="1" applyFill="1" applyAlignment="1" applyProtection="1"/>
    <xf numFmtId="3" fontId="6" fillId="0" borderId="19" xfId="0" applyNumberFormat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3" fontId="6" fillId="0" borderId="14" xfId="0" applyNumberFormat="1" applyFont="1" applyBorder="1" applyAlignment="1" applyProtection="1">
      <alignment vertical="center"/>
    </xf>
    <xf numFmtId="0" fontId="6" fillId="7" borderId="17" xfId="0" applyFont="1" applyFill="1" applyBorder="1" applyAlignment="1" applyProtection="1">
      <alignment horizontal="center" vertical="center"/>
    </xf>
    <xf numFmtId="0" fontId="6" fillId="7" borderId="14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wrapText="1"/>
    </xf>
    <xf numFmtId="49" fontId="3" fillId="0" borderId="7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4"/>
  <sheetViews>
    <sheetView tabSelected="1" topLeftCell="A36" zoomScale="70" zoomScaleNormal="70" workbookViewId="0">
      <selection activeCell="V8" sqref="V8"/>
    </sheetView>
  </sheetViews>
  <sheetFormatPr defaultColWidth="8.625" defaultRowHeight="14.25"/>
  <cols>
    <col min="1" max="1" width="3.625" style="1" customWidth="1"/>
    <col min="2" max="2" width="38.75" style="2" hidden="1" customWidth="1"/>
    <col min="3" max="3" width="22.75" style="2" customWidth="1"/>
    <col min="4" max="4" width="24.625" style="2" customWidth="1"/>
    <col min="5" max="5" width="14" style="2" customWidth="1"/>
    <col min="6" max="6" width="21" style="2" customWidth="1"/>
    <col min="7" max="7" width="17.625" style="2" customWidth="1"/>
    <col min="8" max="8" width="15.75" style="2" customWidth="1"/>
    <col min="9" max="9" width="19" style="2" customWidth="1"/>
    <col min="10" max="11" width="14.875" style="2" customWidth="1"/>
    <col min="12" max="12" width="19.125" style="2" customWidth="1"/>
    <col min="13" max="14" width="24" style="2" customWidth="1"/>
    <col min="15" max="15" width="19.375" style="2" customWidth="1"/>
    <col min="16" max="16" width="14.75" style="2" customWidth="1"/>
    <col min="17" max="17" width="20.75" style="2" customWidth="1"/>
    <col min="18" max="18" width="15.875" style="2" customWidth="1"/>
    <col min="19" max="19" width="21.375" style="2" customWidth="1"/>
    <col min="20" max="20" width="30.625" style="2" customWidth="1"/>
    <col min="21" max="21" width="17.625" style="2" customWidth="1"/>
  </cols>
  <sheetData>
    <row r="1" spans="1:20" ht="15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25" customHeight="1" thickTop="1">
      <c r="A2" s="95" t="s">
        <v>113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14.25" customHeight="1" thickBo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36.75" customHeight="1" thickTop="1" thickBot="1">
      <c r="A4" s="96" t="s">
        <v>0</v>
      </c>
      <c r="B4" s="5"/>
      <c r="C4" s="97" t="s">
        <v>1</v>
      </c>
      <c r="D4" s="96" t="s">
        <v>2</v>
      </c>
      <c r="E4" s="96" t="s">
        <v>3</v>
      </c>
      <c r="F4" s="98" t="s">
        <v>4</v>
      </c>
      <c r="G4" s="99" t="s">
        <v>105</v>
      </c>
      <c r="H4" s="99"/>
      <c r="I4" s="99"/>
      <c r="J4" s="99"/>
      <c r="K4" s="5"/>
      <c r="L4" s="96" t="s">
        <v>5</v>
      </c>
      <c r="M4" s="96" t="s">
        <v>6</v>
      </c>
      <c r="N4" s="96" t="s">
        <v>7</v>
      </c>
      <c r="O4" s="96" t="s">
        <v>8</v>
      </c>
      <c r="P4" s="96" t="s">
        <v>9</v>
      </c>
      <c r="Q4" s="98" t="s">
        <v>10</v>
      </c>
      <c r="R4" s="96" t="s">
        <v>11</v>
      </c>
      <c r="S4" s="96" t="s">
        <v>12</v>
      </c>
      <c r="T4" s="96" t="s">
        <v>13</v>
      </c>
    </row>
    <row r="5" spans="1:20" ht="86.25" customHeight="1" thickTop="1" thickBot="1">
      <c r="A5" s="96"/>
      <c r="B5" s="6" t="s">
        <v>14</v>
      </c>
      <c r="C5" s="97"/>
      <c r="D5" s="96"/>
      <c r="E5" s="96"/>
      <c r="F5" s="98"/>
      <c r="G5" s="7" t="s">
        <v>108</v>
      </c>
      <c r="H5" s="8" t="s">
        <v>15</v>
      </c>
      <c r="I5" s="83" t="s">
        <v>107</v>
      </c>
      <c r="J5" s="66" t="s">
        <v>16</v>
      </c>
      <c r="K5" s="9" t="s">
        <v>17</v>
      </c>
      <c r="L5" s="96"/>
      <c r="M5" s="96"/>
      <c r="N5" s="96"/>
      <c r="O5" s="96"/>
      <c r="P5" s="96"/>
      <c r="Q5" s="98"/>
      <c r="R5" s="96"/>
      <c r="S5" s="96"/>
      <c r="T5" s="96"/>
    </row>
    <row r="6" spans="1:20" ht="60" customHeight="1" thickTop="1" thickBot="1">
      <c r="A6" s="10">
        <v>1</v>
      </c>
      <c r="B6" s="21" t="s">
        <v>18</v>
      </c>
      <c r="C6" s="22" t="s">
        <v>26</v>
      </c>
      <c r="D6" s="21" t="s">
        <v>19</v>
      </c>
      <c r="E6" s="10" t="s">
        <v>20</v>
      </c>
      <c r="F6" s="23">
        <v>17</v>
      </c>
      <c r="G6" s="14">
        <v>7671</v>
      </c>
      <c r="H6" s="24" t="s">
        <v>21</v>
      </c>
      <c r="I6" s="60">
        <v>7671</v>
      </c>
      <c r="J6" s="67">
        <f t="shared" ref="J6:J11" si="0">I6/G6</f>
        <v>1</v>
      </c>
      <c r="K6" s="25"/>
      <c r="L6" s="26" t="s">
        <v>27</v>
      </c>
      <c r="M6" s="10" t="s">
        <v>22</v>
      </c>
      <c r="N6" s="10" t="s">
        <v>28</v>
      </c>
      <c r="O6" s="18" t="s">
        <v>23</v>
      </c>
      <c r="P6" s="18" t="s">
        <v>24</v>
      </c>
      <c r="Q6" s="18" t="s">
        <v>25</v>
      </c>
      <c r="R6" s="10" t="s">
        <v>29</v>
      </c>
      <c r="S6" s="27" t="s">
        <v>30</v>
      </c>
      <c r="T6" s="84" t="s">
        <v>109</v>
      </c>
    </row>
    <row r="7" spans="1:20" ht="60" customHeight="1" thickTop="1" thickBot="1">
      <c r="A7" s="12">
        <v>2</v>
      </c>
      <c r="B7" s="11" t="s">
        <v>18</v>
      </c>
      <c r="C7" s="28" t="s">
        <v>31</v>
      </c>
      <c r="D7" s="28" t="s">
        <v>32</v>
      </c>
      <c r="E7" s="12" t="s">
        <v>20</v>
      </c>
      <c r="F7" s="13">
        <v>6</v>
      </c>
      <c r="G7" s="14">
        <v>299</v>
      </c>
      <c r="H7" s="15" t="s">
        <v>21</v>
      </c>
      <c r="I7" s="59">
        <v>299</v>
      </c>
      <c r="J7" s="67">
        <f t="shared" si="0"/>
        <v>1</v>
      </c>
      <c r="K7" s="16"/>
      <c r="L7" s="17" t="s">
        <v>33</v>
      </c>
      <c r="M7" s="12" t="s">
        <v>22</v>
      </c>
      <c r="N7" s="12" t="s">
        <v>34</v>
      </c>
      <c r="O7" s="18" t="s">
        <v>23</v>
      </c>
      <c r="P7" s="18" t="s">
        <v>24</v>
      </c>
      <c r="Q7" s="18" t="s">
        <v>25</v>
      </c>
      <c r="R7" s="12" t="s">
        <v>35</v>
      </c>
      <c r="S7" s="19" t="s">
        <v>36</v>
      </c>
      <c r="T7" s="20"/>
    </row>
    <row r="8" spans="1:20" ht="60" customHeight="1" thickTop="1" thickBot="1">
      <c r="A8" s="12">
        <v>3</v>
      </c>
      <c r="B8" s="11" t="s">
        <v>18</v>
      </c>
      <c r="C8" s="28" t="s">
        <v>37</v>
      </c>
      <c r="D8" s="28" t="s">
        <v>32</v>
      </c>
      <c r="E8" s="12" t="s">
        <v>20</v>
      </c>
      <c r="F8" s="13">
        <v>6</v>
      </c>
      <c r="G8" s="14">
        <v>4361</v>
      </c>
      <c r="H8" s="15" t="s">
        <v>21</v>
      </c>
      <c r="I8" s="59">
        <v>4361</v>
      </c>
      <c r="J8" s="67">
        <f t="shared" si="0"/>
        <v>1</v>
      </c>
      <c r="K8" s="16"/>
      <c r="L8" s="17" t="s">
        <v>38</v>
      </c>
      <c r="M8" s="12" t="s">
        <v>22</v>
      </c>
      <c r="N8" s="12" t="s">
        <v>39</v>
      </c>
      <c r="O8" s="18" t="s">
        <v>23</v>
      </c>
      <c r="P8" s="18" t="s">
        <v>24</v>
      </c>
      <c r="Q8" s="18" t="s">
        <v>25</v>
      </c>
      <c r="R8" s="12" t="s">
        <v>40</v>
      </c>
      <c r="S8" s="19" t="s">
        <v>41</v>
      </c>
      <c r="T8" s="20"/>
    </row>
    <row r="9" spans="1:20" ht="60" customHeight="1" thickTop="1" thickBot="1">
      <c r="A9" s="19">
        <v>4</v>
      </c>
      <c r="B9" s="11" t="s">
        <v>18</v>
      </c>
      <c r="C9" s="11" t="s">
        <v>42</v>
      </c>
      <c r="D9" s="29" t="s">
        <v>43</v>
      </c>
      <c r="E9" s="12" t="s">
        <v>20</v>
      </c>
      <c r="F9" s="13">
        <v>6</v>
      </c>
      <c r="G9" s="14">
        <v>341</v>
      </c>
      <c r="H9" s="15" t="s">
        <v>21</v>
      </c>
      <c r="I9" s="59">
        <v>341</v>
      </c>
      <c r="J9" s="67">
        <f t="shared" si="0"/>
        <v>1</v>
      </c>
      <c r="K9" s="16"/>
      <c r="L9" s="17" t="s">
        <v>44</v>
      </c>
      <c r="M9" s="12" t="s">
        <v>22</v>
      </c>
      <c r="N9" s="12" t="s">
        <v>45</v>
      </c>
      <c r="O9" s="18" t="s">
        <v>23</v>
      </c>
      <c r="P9" s="18" t="s">
        <v>24</v>
      </c>
      <c r="Q9" s="18" t="s">
        <v>25</v>
      </c>
      <c r="R9" s="12" t="s">
        <v>46</v>
      </c>
      <c r="S9" s="19" t="s">
        <v>47</v>
      </c>
      <c r="T9" s="20"/>
    </row>
    <row r="10" spans="1:20" ht="60" customHeight="1" thickTop="1" thickBot="1">
      <c r="A10" s="19">
        <v>5</v>
      </c>
      <c r="B10" s="11" t="s">
        <v>18</v>
      </c>
      <c r="C10" s="28" t="s">
        <v>48</v>
      </c>
      <c r="D10" s="29" t="s">
        <v>49</v>
      </c>
      <c r="E10" s="12" t="s">
        <v>20</v>
      </c>
      <c r="F10" s="13">
        <v>10</v>
      </c>
      <c r="G10" s="14">
        <v>3300</v>
      </c>
      <c r="H10" s="15" t="s">
        <v>21</v>
      </c>
      <c r="I10" s="61">
        <v>3300</v>
      </c>
      <c r="J10" s="67">
        <f t="shared" si="0"/>
        <v>1</v>
      </c>
      <c r="K10" s="16"/>
      <c r="L10" s="17" t="s">
        <v>50</v>
      </c>
      <c r="M10" s="12" t="s">
        <v>22</v>
      </c>
      <c r="N10" s="12" t="s">
        <v>51</v>
      </c>
      <c r="O10" s="18" t="s">
        <v>23</v>
      </c>
      <c r="P10" s="18" t="s">
        <v>24</v>
      </c>
      <c r="Q10" s="18" t="s">
        <v>25</v>
      </c>
      <c r="R10" s="12" t="s">
        <v>52</v>
      </c>
      <c r="S10" s="19" t="s">
        <v>53</v>
      </c>
      <c r="T10" s="20"/>
    </row>
    <row r="11" spans="1:20" ht="60" customHeight="1" thickTop="1" thickBot="1">
      <c r="A11" s="86">
        <v>6</v>
      </c>
      <c r="B11" s="87" t="s">
        <v>18</v>
      </c>
      <c r="C11" s="86" t="s">
        <v>54</v>
      </c>
      <c r="D11" s="87" t="s">
        <v>55</v>
      </c>
      <c r="E11" s="94" t="s">
        <v>56</v>
      </c>
      <c r="F11" s="90">
        <v>140</v>
      </c>
      <c r="G11" s="91">
        <v>340816</v>
      </c>
      <c r="H11" s="30" t="s">
        <v>57</v>
      </c>
      <c r="I11" s="62">
        <v>58186</v>
      </c>
      <c r="J11" s="68">
        <f t="shared" si="0"/>
        <v>0.17072555279094878</v>
      </c>
      <c r="K11" s="31"/>
      <c r="L11" s="85" t="s">
        <v>58</v>
      </c>
      <c r="M11" s="86" t="s">
        <v>22</v>
      </c>
      <c r="N11" s="86" t="s">
        <v>59</v>
      </c>
      <c r="O11" s="18" t="s">
        <v>23</v>
      </c>
      <c r="P11" s="18" t="s">
        <v>24</v>
      </c>
      <c r="Q11" s="18" t="s">
        <v>25</v>
      </c>
      <c r="R11" s="86" t="s">
        <v>60</v>
      </c>
      <c r="S11" s="86" t="s">
        <v>61</v>
      </c>
      <c r="T11" s="93" t="s">
        <v>110</v>
      </c>
    </row>
    <row r="12" spans="1:20" ht="60" customHeight="1" thickTop="1" thickBot="1">
      <c r="A12" s="86"/>
      <c r="B12" s="87"/>
      <c r="C12" s="86"/>
      <c r="D12" s="87"/>
      <c r="E12" s="94"/>
      <c r="F12" s="90"/>
      <c r="G12" s="91"/>
      <c r="H12" s="32" t="s">
        <v>62</v>
      </c>
      <c r="I12" s="63">
        <v>54122</v>
      </c>
      <c r="J12" s="69">
        <f>I12/G11</f>
        <v>0.15880122998920237</v>
      </c>
      <c r="K12" s="33">
        <f>SUM(I11:I13)</f>
        <v>340816</v>
      </c>
      <c r="L12" s="85"/>
      <c r="M12" s="86"/>
      <c r="N12" s="86"/>
      <c r="O12" s="18" t="s">
        <v>23</v>
      </c>
      <c r="P12" s="18" t="s">
        <v>24</v>
      </c>
      <c r="Q12" s="18" t="s">
        <v>25</v>
      </c>
      <c r="R12" s="86"/>
      <c r="S12" s="86"/>
      <c r="T12" s="93"/>
    </row>
    <row r="13" spans="1:20" ht="60" customHeight="1" thickTop="1" thickBot="1">
      <c r="A13" s="86"/>
      <c r="B13" s="87"/>
      <c r="C13" s="86"/>
      <c r="D13" s="87"/>
      <c r="E13" s="94"/>
      <c r="F13" s="90"/>
      <c r="G13" s="91"/>
      <c r="H13" s="34" t="s">
        <v>63</v>
      </c>
      <c r="I13" s="64">
        <v>228508</v>
      </c>
      <c r="J13" s="70">
        <f>I13/G11</f>
        <v>0.67047321721984887</v>
      </c>
      <c r="K13" s="35"/>
      <c r="L13" s="85"/>
      <c r="M13" s="86"/>
      <c r="N13" s="86"/>
      <c r="O13" s="18" t="s">
        <v>23</v>
      </c>
      <c r="P13" s="18" t="s">
        <v>24</v>
      </c>
      <c r="Q13" s="18" t="s">
        <v>25</v>
      </c>
      <c r="R13" s="86"/>
      <c r="S13" s="86"/>
      <c r="T13" s="93"/>
    </row>
    <row r="14" spans="1:20" ht="60" customHeight="1" thickTop="1" thickBot="1">
      <c r="A14" s="100">
        <v>7</v>
      </c>
      <c r="B14" s="87" t="s">
        <v>18</v>
      </c>
      <c r="C14" s="87" t="s">
        <v>54</v>
      </c>
      <c r="D14" s="87" t="s">
        <v>64</v>
      </c>
      <c r="E14" s="94" t="s">
        <v>56</v>
      </c>
      <c r="F14" s="90">
        <v>55</v>
      </c>
      <c r="G14" s="91">
        <v>157123</v>
      </c>
      <c r="H14" s="30" t="s">
        <v>57</v>
      </c>
      <c r="I14" s="62">
        <v>27581</v>
      </c>
      <c r="J14" s="68">
        <f>I14/G14</f>
        <v>0.17553763611947329</v>
      </c>
      <c r="K14" s="31"/>
      <c r="L14" s="85" t="s">
        <v>65</v>
      </c>
      <c r="M14" s="86" t="s">
        <v>22</v>
      </c>
      <c r="N14" s="86" t="s">
        <v>66</v>
      </c>
      <c r="O14" s="18" t="s">
        <v>23</v>
      </c>
      <c r="P14" s="18" t="s">
        <v>24</v>
      </c>
      <c r="Q14" s="18" t="s">
        <v>25</v>
      </c>
      <c r="R14" s="86" t="s">
        <v>67</v>
      </c>
      <c r="S14" s="86" t="s">
        <v>68</v>
      </c>
      <c r="T14" s="86"/>
    </row>
    <row r="15" spans="1:20" ht="60" customHeight="1" thickTop="1" thickBot="1">
      <c r="A15" s="101"/>
      <c r="B15" s="87"/>
      <c r="C15" s="87"/>
      <c r="D15" s="87"/>
      <c r="E15" s="94"/>
      <c r="F15" s="90"/>
      <c r="G15" s="91"/>
      <c r="H15" s="32" t="s">
        <v>62</v>
      </c>
      <c r="I15" s="63">
        <v>18744</v>
      </c>
      <c r="J15" s="69">
        <f>I15/G14</f>
        <v>0.11929507455942159</v>
      </c>
      <c r="K15" s="33">
        <f>SUM(I14:I16)</f>
        <v>157123</v>
      </c>
      <c r="L15" s="85"/>
      <c r="M15" s="86"/>
      <c r="N15" s="86"/>
      <c r="O15" s="18" t="s">
        <v>23</v>
      </c>
      <c r="P15" s="18" t="s">
        <v>24</v>
      </c>
      <c r="Q15" s="18" t="s">
        <v>25</v>
      </c>
      <c r="R15" s="86"/>
      <c r="S15" s="86"/>
      <c r="T15" s="86"/>
    </row>
    <row r="16" spans="1:20" ht="60" customHeight="1" thickTop="1" thickBot="1">
      <c r="A16" s="102"/>
      <c r="B16" s="87"/>
      <c r="C16" s="87"/>
      <c r="D16" s="87"/>
      <c r="E16" s="94"/>
      <c r="F16" s="90"/>
      <c r="G16" s="91"/>
      <c r="H16" s="34" t="s">
        <v>63</v>
      </c>
      <c r="I16" s="64">
        <v>110798</v>
      </c>
      <c r="J16" s="70">
        <f>I16/G14</f>
        <v>0.70516728932110517</v>
      </c>
      <c r="K16" s="35"/>
      <c r="L16" s="85"/>
      <c r="M16" s="86"/>
      <c r="N16" s="86"/>
      <c r="O16" s="18" t="s">
        <v>23</v>
      </c>
      <c r="P16" s="18" t="s">
        <v>24</v>
      </c>
      <c r="Q16" s="18" t="s">
        <v>25</v>
      </c>
      <c r="R16" s="86"/>
      <c r="S16" s="86"/>
      <c r="T16" s="86"/>
    </row>
    <row r="17" spans="1:20" ht="60" customHeight="1" thickTop="1" thickBot="1">
      <c r="A17" s="100">
        <v>8</v>
      </c>
      <c r="B17" s="87" t="s">
        <v>18</v>
      </c>
      <c r="C17" s="87" t="s">
        <v>69</v>
      </c>
      <c r="D17" s="87" t="s">
        <v>70</v>
      </c>
      <c r="E17" s="86" t="s">
        <v>71</v>
      </c>
      <c r="F17" s="90">
        <v>289</v>
      </c>
      <c r="G17" s="91">
        <v>369847</v>
      </c>
      <c r="H17" s="30" t="s">
        <v>57</v>
      </c>
      <c r="I17" s="62">
        <v>48840</v>
      </c>
      <c r="J17" s="68">
        <f>I17/G17</f>
        <v>0.13205460636425331</v>
      </c>
      <c r="K17" s="31"/>
      <c r="L17" s="85" t="s">
        <v>72</v>
      </c>
      <c r="M17" s="86" t="s">
        <v>22</v>
      </c>
      <c r="N17" s="86" t="s">
        <v>73</v>
      </c>
      <c r="O17" s="18" t="s">
        <v>23</v>
      </c>
      <c r="P17" s="18" t="s">
        <v>24</v>
      </c>
      <c r="Q17" s="18" t="s">
        <v>25</v>
      </c>
      <c r="R17" s="86" t="s">
        <v>74</v>
      </c>
      <c r="S17" s="86" t="s">
        <v>75</v>
      </c>
      <c r="T17" s="87" t="s">
        <v>111</v>
      </c>
    </row>
    <row r="18" spans="1:20" ht="60" customHeight="1" thickTop="1" thickBot="1">
      <c r="A18" s="101"/>
      <c r="B18" s="87"/>
      <c r="C18" s="87"/>
      <c r="D18" s="87"/>
      <c r="E18" s="86"/>
      <c r="F18" s="90"/>
      <c r="G18" s="91"/>
      <c r="H18" s="32" t="s">
        <v>62</v>
      </c>
      <c r="I18" s="63">
        <v>64517</v>
      </c>
      <c r="J18" s="69">
        <f>I18/G17</f>
        <v>0.17444240456188639</v>
      </c>
      <c r="K18" s="33">
        <f>SUM(I17:I19)</f>
        <v>369847</v>
      </c>
      <c r="L18" s="85"/>
      <c r="M18" s="86"/>
      <c r="N18" s="86"/>
      <c r="O18" s="18" t="s">
        <v>23</v>
      </c>
      <c r="P18" s="18" t="s">
        <v>24</v>
      </c>
      <c r="Q18" s="18" t="s">
        <v>25</v>
      </c>
      <c r="R18" s="86"/>
      <c r="S18" s="86"/>
      <c r="T18" s="87"/>
    </row>
    <row r="19" spans="1:20" ht="60" customHeight="1" thickTop="1" thickBot="1">
      <c r="A19" s="102"/>
      <c r="B19" s="87"/>
      <c r="C19" s="87"/>
      <c r="D19" s="87"/>
      <c r="E19" s="86"/>
      <c r="F19" s="90"/>
      <c r="G19" s="91"/>
      <c r="H19" s="34" t="s">
        <v>63</v>
      </c>
      <c r="I19" s="64">
        <v>256490</v>
      </c>
      <c r="J19" s="70">
        <f>I19/G17</f>
        <v>0.69350298907386032</v>
      </c>
      <c r="K19" s="35"/>
      <c r="L19" s="85"/>
      <c r="M19" s="86"/>
      <c r="N19" s="86"/>
      <c r="O19" s="18" t="s">
        <v>23</v>
      </c>
      <c r="P19" s="18" t="s">
        <v>24</v>
      </c>
      <c r="Q19" s="18" t="s">
        <v>25</v>
      </c>
      <c r="R19" s="86"/>
      <c r="S19" s="86"/>
      <c r="T19" s="87"/>
    </row>
    <row r="20" spans="1:20" ht="60" customHeight="1" thickTop="1" thickBot="1">
      <c r="A20" s="86">
        <v>9</v>
      </c>
      <c r="B20" s="87" t="s">
        <v>18</v>
      </c>
      <c r="C20" s="87" t="s">
        <v>76</v>
      </c>
      <c r="D20" s="87" t="s">
        <v>70</v>
      </c>
      <c r="E20" s="86" t="s">
        <v>71</v>
      </c>
      <c r="F20" s="90">
        <v>289</v>
      </c>
      <c r="G20" s="91">
        <v>9606</v>
      </c>
      <c r="H20" s="30" t="s">
        <v>57</v>
      </c>
      <c r="I20" s="62">
        <v>1609</v>
      </c>
      <c r="J20" s="68">
        <f>I20/G20</f>
        <v>0.16749947949198418</v>
      </c>
      <c r="K20" s="31"/>
      <c r="L20" s="85" t="s">
        <v>77</v>
      </c>
      <c r="M20" s="86" t="s">
        <v>22</v>
      </c>
      <c r="N20" s="86" t="s">
        <v>73</v>
      </c>
      <c r="O20" s="18" t="s">
        <v>23</v>
      </c>
      <c r="P20" s="18" t="s">
        <v>24</v>
      </c>
      <c r="Q20" s="18" t="s">
        <v>25</v>
      </c>
      <c r="R20" s="86" t="s">
        <v>74</v>
      </c>
      <c r="S20" s="86" t="s">
        <v>78</v>
      </c>
      <c r="T20" s="87"/>
    </row>
    <row r="21" spans="1:20" ht="60" customHeight="1" thickTop="1" thickBot="1">
      <c r="A21" s="86"/>
      <c r="B21" s="87"/>
      <c r="C21" s="87"/>
      <c r="D21" s="87"/>
      <c r="E21" s="86"/>
      <c r="F21" s="90"/>
      <c r="G21" s="91"/>
      <c r="H21" s="32" t="s">
        <v>62</v>
      </c>
      <c r="I21" s="63">
        <v>1116</v>
      </c>
      <c r="J21" s="69">
        <f>I21/G20</f>
        <v>0.11617738913179262</v>
      </c>
      <c r="K21" s="33">
        <f>SUM(I20:I22)</f>
        <v>9606</v>
      </c>
      <c r="L21" s="85"/>
      <c r="M21" s="86"/>
      <c r="N21" s="86"/>
      <c r="O21" s="18" t="s">
        <v>23</v>
      </c>
      <c r="P21" s="18" t="s">
        <v>24</v>
      </c>
      <c r="Q21" s="18" t="s">
        <v>25</v>
      </c>
      <c r="R21" s="86"/>
      <c r="S21" s="86"/>
      <c r="T21" s="87"/>
    </row>
    <row r="22" spans="1:20" ht="60" customHeight="1" thickTop="1" thickBot="1">
      <c r="A22" s="86"/>
      <c r="B22" s="87"/>
      <c r="C22" s="87"/>
      <c r="D22" s="87"/>
      <c r="E22" s="86"/>
      <c r="F22" s="90"/>
      <c r="G22" s="91"/>
      <c r="H22" s="34" t="s">
        <v>63</v>
      </c>
      <c r="I22" s="64">
        <v>6881</v>
      </c>
      <c r="J22" s="70">
        <f>I22/G20</f>
        <v>0.71632313137622317</v>
      </c>
      <c r="K22" s="35"/>
      <c r="L22" s="85"/>
      <c r="M22" s="86"/>
      <c r="N22" s="86"/>
      <c r="O22" s="18" t="s">
        <v>23</v>
      </c>
      <c r="P22" s="18" t="s">
        <v>24</v>
      </c>
      <c r="Q22" s="18" t="s">
        <v>25</v>
      </c>
      <c r="R22" s="86"/>
      <c r="S22" s="86"/>
      <c r="T22" s="87"/>
    </row>
    <row r="23" spans="1:20" ht="60" customHeight="1" thickTop="1" thickBot="1">
      <c r="A23" s="86">
        <v>10</v>
      </c>
      <c r="B23" s="87" t="s">
        <v>18</v>
      </c>
      <c r="C23" s="87" t="s">
        <v>79</v>
      </c>
      <c r="D23" s="92" t="s">
        <v>80</v>
      </c>
      <c r="E23" s="86" t="s">
        <v>71</v>
      </c>
      <c r="F23" s="90">
        <v>60</v>
      </c>
      <c r="G23" s="91">
        <v>79564</v>
      </c>
      <c r="H23" s="30" t="s">
        <v>57</v>
      </c>
      <c r="I23" s="62">
        <v>9407</v>
      </c>
      <c r="J23" s="68">
        <f>I23/G23</f>
        <v>0.11823186365693027</v>
      </c>
      <c r="K23" s="31"/>
      <c r="L23" s="85" t="s">
        <v>81</v>
      </c>
      <c r="M23" s="86" t="s">
        <v>22</v>
      </c>
      <c r="N23" s="86" t="s">
        <v>82</v>
      </c>
      <c r="O23" s="18" t="s">
        <v>23</v>
      </c>
      <c r="P23" s="18" t="s">
        <v>24</v>
      </c>
      <c r="Q23" s="18" t="s">
        <v>25</v>
      </c>
      <c r="R23" s="86" t="s">
        <v>83</v>
      </c>
      <c r="S23" s="86" t="s">
        <v>84</v>
      </c>
      <c r="T23" s="87" t="s">
        <v>112</v>
      </c>
    </row>
    <row r="24" spans="1:20" ht="60" customHeight="1" thickTop="1" thickBot="1">
      <c r="A24" s="86"/>
      <c r="B24" s="87"/>
      <c r="C24" s="87"/>
      <c r="D24" s="92"/>
      <c r="E24" s="86"/>
      <c r="F24" s="90"/>
      <c r="G24" s="91"/>
      <c r="H24" s="32" t="s">
        <v>62</v>
      </c>
      <c r="I24" s="63">
        <v>13382</v>
      </c>
      <c r="J24" s="69">
        <f>I24/G23</f>
        <v>0.16819164446231963</v>
      </c>
      <c r="K24" s="33">
        <f>SUM(I23:I25)</f>
        <v>79564</v>
      </c>
      <c r="L24" s="85"/>
      <c r="M24" s="86"/>
      <c r="N24" s="86"/>
      <c r="O24" s="18" t="s">
        <v>23</v>
      </c>
      <c r="P24" s="18" t="s">
        <v>24</v>
      </c>
      <c r="Q24" s="18" t="s">
        <v>25</v>
      </c>
      <c r="R24" s="86"/>
      <c r="S24" s="86"/>
      <c r="T24" s="87"/>
    </row>
    <row r="25" spans="1:20" ht="60" customHeight="1" thickTop="1" thickBot="1">
      <c r="A25" s="86"/>
      <c r="B25" s="87"/>
      <c r="C25" s="87"/>
      <c r="D25" s="92"/>
      <c r="E25" s="86"/>
      <c r="F25" s="90"/>
      <c r="G25" s="91"/>
      <c r="H25" s="34" t="s">
        <v>63</v>
      </c>
      <c r="I25" s="64">
        <v>56775</v>
      </c>
      <c r="J25" s="70">
        <f>I25/G23</f>
        <v>0.71357649188075012</v>
      </c>
      <c r="K25" s="35"/>
      <c r="L25" s="85"/>
      <c r="M25" s="86"/>
      <c r="N25" s="86"/>
      <c r="O25" s="18" t="s">
        <v>23</v>
      </c>
      <c r="P25" s="18" t="s">
        <v>24</v>
      </c>
      <c r="Q25" s="18" t="s">
        <v>25</v>
      </c>
      <c r="R25" s="86"/>
      <c r="S25" s="86"/>
      <c r="T25" s="87"/>
    </row>
    <row r="26" spans="1:20" ht="60" customHeight="1" thickTop="1" thickBot="1">
      <c r="A26" s="86">
        <v>11</v>
      </c>
      <c r="B26" s="87" t="s">
        <v>18</v>
      </c>
      <c r="C26" s="87" t="s">
        <v>85</v>
      </c>
      <c r="D26" s="92" t="s">
        <v>80</v>
      </c>
      <c r="E26" s="86" t="s">
        <v>71</v>
      </c>
      <c r="F26" s="90">
        <v>40</v>
      </c>
      <c r="G26" s="91">
        <v>6893</v>
      </c>
      <c r="H26" s="30" t="s">
        <v>57</v>
      </c>
      <c r="I26" s="62">
        <v>1165</v>
      </c>
      <c r="J26" s="68">
        <f>I26/G26</f>
        <v>0.16901204120121863</v>
      </c>
      <c r="K26" s="31"/>
      <c r="L26" s="85" t="s">
        <v>86</v>
      </c>
      <c r="M26" s="86" t="s">
        <v>22</v>
      </c>
      <c r="N26" s="86" t="s">
        <v>82</v>
      </c>
      <c r="O26" s="18" t="s">
        <v>23</v>
      </c>
      <c r="P26" s="18" t="s">
        <v>24</v>
      </c>
      <c r="Q26" s="18" t="s">
        <v>25</v>
      </c>
      <c r="R26" s="86" t="s">
        <v>83</v>
      </c>
      <c r="S26" s="86" t="s">
        <v>87</v>
      </c>
      <c r="T26" s="87"/>
    </row>
    <row r="27" spans="1:20" ht="60" customHeight="1" thickTop="1" thickBot="1">
      <c r="A27" s="86"/>
      <c r="B27" s="87"/>
      <c r="C27" s="87"/>
      <c r="D27" s="92"/>
      <c r="E27" s="86"/>
      <c r="F27" s="90"/>
      <c r="G27" s="91"/>
      <c r="H27" s="32" t="s">
        <v>62</v>
      </c>
      <c r="I27" s="63">
        <v>823</v>
      </c>
      <c r="J27" s="69">
        <f>I27/G26</f>
        <v>0.11939648919193385</v>
      </c>
      <c r="K27" s="33">
        <f>SUM(I26:I28)</f>
        <v>6893</v>
      </c>
      <c r="L27" s="85"/>
      <c r="M27" s="86"/>
      <c r="N27" s="86"/>
      <c r="O27" s="18" t="s">
        <v>23</v>
      </c>
      <c r="P27" s="18" t="s">
        <v>24</v>
      </c>
      <c r="Q27" s="18" t="s">
        <v>25</v>
      </c>
      <c r="R27" s="86"/>
      <c r="S27" s="86"/>
      <c r="T27" s="87"/>
    </row>
    <row r="28" spans="1:20" ht="60" customHeight="1" thickTop="1" thickBot="1">
      <c r="A28" s="86"/>
      <c r="B28" s="87"/>
      <c r="C28" s="87"/>
      <c r="D28" s="92"/>
      <c r="E28" s="86"/>
      <c r="F28" s="90"/>
      <c r="G28" s="91"/>
      <c r="H28" s="34" t="s">
        <v>63</v>
      </c>
      <c r="I28" s="64">
        <v>4905</v>
      </c>
      <c r="J28" s="70">
        <f>I28/G26</f>
        <v>0.71159146960684749</v>
      </c>
      <c r="K28" s="35"/>
      <c r="L28" s="85"/>
      <c r="M28" s="86"/>
      <c r="N28" s="86"/>
      <c r="O28" s="18" t="s">
        <v>23</v>
      </c>
      <c r="P28" s="18" t="s">
        <v>24</v>
      </c>
      <c r="Q28" s="18" t="s">
        <v>25</v>
      </c>
      <c r="R28" s="86"/>
      <c r="S28" s="86"/>
      <c r="T28" s="87"/>
    </row>
    <row r="29" spans="1:20" ht="60" customHeight="1" thickTop="1" thickBot="1">
      <c r="A29" s="86">
        <v>12</v>
      </c>
      <c r="B29" s="87" t="s">
        <v>18</v>
      </c>
      <c r="C29" s="87" t="s">
        <v>88</v>
      </c>
      <c r="D29" s="87" t="s">
        <v>89</v>
      </c>
      <c r="E29" s="86" t="s">
        <v>71</v>
      </c>
      <c r="F29" s="90">
        <v>75</v>
      </c>
      <c r="G29" s="91">
        <v>200975</v>
      </c>
      <c r="H29" s="30" t="s">
        <v>57</v>
      </c>
      <c r="I29" s="62">
        <v>31764</v>
      </c>
      <c r="J29" s="68">
        <f>I29/G29</f>
        <v>0.15804950864535389</v>
      </c>
      <c r="K29" s="31"/>
      <c r="L29" s="85" t="s">
        <v>90</v>
      </c>
      <c r="M29" s="86" t="s">
        <v>22</v>
      </c>
      <c r="N29" s="86" t="s">
        <v>91</v>
      </c>
      <c r="O29" s="18" t="s">
        <v>23</v>
      </c>
      <c r="P29" s="18" t="s">
        <v>24</v>
      </c>
      <c r="Q29" s="18" t="s">
        <v>25</v>
      </c>
      <c r="R29" s="86" t="s">
        <v>92</v>
      </c>
      <c r="S29" s="86" t="s">
        <v>93</v>
      </c>
      <c r="T29" s="87" t="s">
        <v>110</v>
      </c>
    </row>
    <row r="30" spans="1:20" ht="60" customHeight="1" thickTop="1" thickBot="1">
      <c r="A30" s="86"/>
      <c r="B30" s="87"/>
      <c r="C30" s="87"/>
      <c r="D30" s="87"/>
      <c r="E30" s="86"/>
      <c r="F30" s="90"/>
      <c r="G30" s="91"/>
      <c r="H30" s="32" t="s">
        <v>62</v>
      </c>
      <c r="I30" s="63">
        <v>35219</v>
      </c>
      <c r="J30" s="69">
        <f>I30/G29</f>
        <v>0.17524070157979849</v>
      </c>
      <c r="K30" s="33">
        <f>SUM(I29:I31)</f>
        <v>200975</v>
      </c>
      <c r="L30" s="85"/>
      <c r="M30" s="86"/>
      <c r="N30" s="86"/>
      <c r="O30" s="18" t="s">
        <v>23</v>
      </c>
      <c r="P30" s="18" t="s">
        <v>24</v>
      </c>
      <c r="Q30" s="18" t="s">
        <v>25</v>
      </c>
      <c r="R30" s="86"/>
      <c r="S30" s="86"/>
      <c r="T30" s="87"/>
    </row>
    <row r="31" spans="1:20" ht="60" customHeight="1" thickTop="1" thickBot="1">
      <c r="A31" s="86"/>
      <c r="B31" s="87"/>
      <c r="C31" s="87"/>
      <c r="D31" s="87"/>
      <c r="E31" s="86"/>
      <c r="F31" s="90"/>
      <c r="G31" s="91"/>
      <c r="H31" s="34" t="s">
        <v>63</v>
      </c>
      <c r="I31" s="64">
        <v>133992</v>
      </c>
      <c r="J31" s="70">
        <f>I31/G29</f>
        <v>0.66670978977484763</v>
      </c>
      <c r="K31" s="35"/>
      <c r="L31" s="85"/>
      <c r="M31" s="86"/>
      <c r="N31" s="86"/>
      <c r="O31" s="18" t="s">
        <v>23</v>
      </c>
      <c r="P31" s="18" t="s">
        <v>24</v>
      </c>
      <c r="Q31" s="18" t="s">
        <v>25</v>
      </c>
      <c r="R31" s="86"/>
      <c r="S31" s="86"/>
      <c r="T31" s="87"/>
    </row>
    <row r="32" spans="1:20" ht="60" customHeight="1" thickTop="1" thickBot="1">
      <c r="A32" s="12">
        <v>13</v>
      </c>
      <c r="B32" s="11" t="s">
        <v>18</v>
      </c>
      <c r="C32" s="28" t="s">
        <v>94</v>
      </c>
      <c r="D32" s="28" t="s">
        <v>95</v>
      </c>
      <c r="E32" s="12" t="s">
        <v>20</v>
      </c>
      <c r="F32" s="13">
        <v>7</v>
      </c>
      <c r="G32" s="14">
        <v>465</v>
      </c>
      <c r="H32" s="15" t="s">
        <v>21</v>
      </c>
      <c r="I32" s="61">
        <v>465</v>
      </c>
      <c r="J32" s="67">
        <f>I32/G32</f>
        <v>1</v>
      </c>
      <c r="K32" s="16"/>
      <c r="L32" s="17" t="s">
        <v>96</v>
      </c>
      <c r="M32" s="12" t="s">
        <v>22</v>
      </c>
      <c r="N32" s="18" t="s">
        <v>97</v>
      </c>
      <c r="O32" s="18" t="s">
        <v>23</v>
      </c>
      <c r="P32" s="18" t="s">
        <v>24</v>
      </c>
      <c r="Q32" s="18" t="s">
        <v>25</v>
      </c>
      <c r="R32" s="12" t="s">
        <v>98</v>
      </c>
      <c r="S32" s="19" t="s">
        <v>99</v>
      </c>
      <c r="T32" s="36"/>
    </row>
    <row r="33" spans="2:14" ht="18.75" thickTop="1">
      <c r="B33" s="37"/>
      <c r="G33" s="73">
        <f>SUM(G6:G32)</f>
        <v>1181261</v>
      </c>
      <c r="H33" s="38"/>
      <c r="I33" s="74">
        <f>SUM(I6:I32)</f>
        <v>1181261</v>
      </c>
      <c r="J33" s="71"/>
      <c r="K33" s="38"/>
    </row>
    <row r="34" spans="2:14">
      <c r="I34" s="65"/>
      <c r="J34" s="72" t="s">
        <v>103</v>
      </c>
    </row>
    <row r="35" spans="2:14">
      <c r="C35" s="39"/>
      <c r="D35" s="39"/>
      <c r="E35" s="39"/>
      <c r="F35" s="39"/>
      <c r="G35" s="40"/>
      <c r="H35" s="39"/>
      <c r="I35" s="39"/>
      <c r="J35" s="39" t="s">
        <v>104</v>
      </c>
      <c r="K35" s="39"/>
      <c r="L35" s="39"/>
      <c r="M35" s="39"/>
      <c r="N35" s="39"/>
    </row>
    <row r="36" spans="2:14">
      <c r="C36" s="39"/>
      <c r="D36" s="39"/>
      <c r="E36" s="39"/>
      <c r="F36" s="39"/>
      <c r="G36" s="40"/>
      <c r="H36" s="39"/>
      <c r="I36" s="39"/>
      <c r="J36" s="39"/>
      <c r="K36" s="39"/>
      <c r="L36" s="39"/>
      <c r="M36" s="39"/>
      <c r="N36" s="39"/>
    </row>
    <row r="37" spans="2:14" ht="24.75" customHeight="1" thickBot="1">
      <c r="C37" s="39"/>
      <c r="D37" s="39"/>
      <c r="E37" s="41"/>
      <c r="F37" s="41"/>
      <c r="G37" s="41"/>
      <c r="H37" s="41"/>
      <c r="I37" s="41"/>
      <c r="J37" s="41"/>
      <c r="K37" s="41"/>
      <c r="L37" s="41"/>
      <c r="M37" s="39"/>
      <c r="N37" s="39"/>
    </row>
    <row r="38" spans="2:14" ht="60.75" customHeight="1" thickBot="1">
      <c r="C38" s="39"/>
      <c r="D38" s="42"/>
      <c r="E38" s="88" t="s">
        <v>106</v>
      </c>
      <c r="F38" s="88"/>
      <c r="G38" s="41"/>
      <c r="H38" s="41"/>
      <c r="I38" s="41"/>
      <c r="J38" s="41"/>
      <c r="K38" s="41"/>
      <c r="L38" s="39"/>
      <c r="M38" s="39"/>
      <c r="N38" s="39"/>
    </row>
    <row r="39" spans="2:14" ht="24.75" customHeight="1" thickBot="1">
      <c r="C39" s="39"/>
      <c r="D39" s="39"/>
      <c r="E39" s="89" t="s">
        <v>100</v>
      </c>
      <c r="F39" s="89"/>
      <c r="G39" s="41"/>
      <c r="H39" s="41"/>
      <c r="I39" s="41"/>
      <c r="J39" s="41"/>
      <c r="K39" s="41"/>
      <c r="L39" s="41"/>
      <c r="M39" s="39"/>
      <c r="N39" s="39"/>
    </row>
    <row r="40" spans="2:14" ht="24.75" customHeight="1">
      <c r="C40" s="39"/>
      <c r="D40" s="39"/>
      <c r="E40" s="76"/>
      <c r="F40" s="81" t="s">
        <v>20</v>
      </c>
      <c r="G40" s="82" t="s">
        <v>71</v>
      </c>
      <c r="H40" s="82" t="s">
        <v>56</v>
      </c>
      <c r="I40" s="43"/>
      <c r="J40" s="44"/>
      <c r="K40" s="45"/>
      <c r="L40" s="45"/>
      <c r="M40" s="39"/>
      <c r="N40" s="39"/>
    </row>
    <row r="41" spans="2:14" ht="51" customHeight="1">
      <c r="C41" s="39"/>
      <c r="D41" s="39"/>
      <c r="E41" s="78"/>
      <c r="F41" s="79" t="s">
        <v>101</v>
      </c>
      <c r="G41" s="77" t="s">
        <v>101</v>
      </c>
      <c r="H41" s="77" t="s">
        <v>101</v>
      </c>
      <c r="I41" s="43"/>
      <c r="J41" s="44"/>
      <c r="K41" s="45"/>
      <c r="L41" s="45"/>
      <c r="M41" s="39"/>
      <c r="N41" s="39"/>
    </row>
    <row r="42" spans="2:14" ht="45" customHeight="1" thickBot="1">
      <c r="C42" s="39"/>
      <c r="D42" s="39"/>
      <c r="E42" s="46" t="s">
        <v>102</v>
      </c>
      <c r="F42" s="75">
        <f>G6+G7+G8+G9+G10+G32</f>
        <v>16437</v>
      </c>
      <c r="G42" s="80">
        <f>G17+G20+G23+G26+G29</f>
        <v>666885</v>
      </c>
      <c r="H42" s="80">
        <f>G11+G14</f>
        <v>497939</v>
      </c>
      <c r="I42" s="43"/>
      <c r="J42" s="44"/>
      <c r="K42" s="45"/>
      <c r="L42" s="45"/>
      <c r="M42" s="39"/>
      <c r="N42" s="39"/>
    </row>
    <row r="43" spans="2:14" ht="24.75" customHeight="1">
      <c r="C43" s="39"/>
      <c r="D43" s="39"/>
      <c r="E43" s="41"/>
      <c r="F43" s="43"/>
      <c r="G43" s="41"/>
      <c r="H43" s="41"/>
      <c r="I43" s="43"/>
      <c r="J43" s="44"/>
      <c r="K43" s="45"/>
      <c r="L43" s="45"/>
      <c r="M43" s="39"/>
      <c r="N43" s="39"/>
    </row>
    <row r="44" spans="2:14" ht="24.75" customHeight="1">
      <c r="C44" s="39"/>
      <c r="D44" s="39"/>
      <c r="E44" s="41"/>
      <c r="F44" s="43"/>
      <c r="G44" s="43"/>
      <c r="H44" s="41"/>
      <c r="I44" s="43"/>
      <c r="J44" s="44"/>
      <c r="K44" s="45"/>
      <c r="L44" s="45"/>
      <c r="M44" s="39"/>
      <c r="N44" s="39"/>
    </row>
    <row r="45" spans="2:14" ht="24.75" customHeight="1">
      <c r="C45" s="39"/>
      <c r="D45" s="39"/>
      <c r="E45" s="41"/>
      <c r="F45" s="41"/>
      <c r="G45" s="41"/>
      <c r="H45" s="41"/>
      <c r="I45" s="43"/>
      <c r="J45" s="44"/>
      <c r="K45" s="45"/>
      <c r="L45" s="45"/>
      <c r="M45" s="39"/>
      <c r="N45" s="39"/>
    </row>
    <row r="46" spans="2:14" ht="24.75" customHeight="1">
      <c r="C46" s="39"/>
      <c r="D46" s="39"/>
      <c r="E46" s="41"/>
      <c r="F46" s="41"/>
      <c r="G46" s="41"/>
      <c r="H46" s="41"/>
      <c r="I46" s="43"/>
      <c r="J46" s="44"/>
      <c r="K46" s="45"/>
      <c r="L46" s="45"/>
      <c r="M46" s="39"/>
      <c r="N46" s="39"/>
    </row>
    <row r="47" spans="2:14" ht="24.75" customHeight="1">
      <c r="C47" s="39"/>
      <c r="D47" s="39"/>
      <c r="E47" s="39"/>
      <c r="F47" s="39"/>
      <c r="G47" s="39"/>
      <c r="H47" s="39"/>
      <c r="I47" s="40"/>
      <c r="J47" s="47"/>
      <c r="K47" s="48"/>
      <c r="L47" s="48"/>
      <c r="M47" s="39"/>
      <c r="N47" s="39"/>
    </row>
    <row r="48" spans="2:14" ht="24.75" customHeight="1">
      <c r="C48" s="39"/>
      <c r="D48" s="39"/>
      <c r="E48" s="39"/>
      <c r="F48" s="49"/>
      <c r="G48" s="39"/>
      <c r="H48" s="41"/>
      <c r="I48" s="50"/>
      <c r="J48" s="51"/>
      <c r="K48" s="50"/>
      <c r="L48" s="52"/>
      <c r="M48" s="39"/>
      <c r="N48" s="39"/>
    </row>
    <row r="49" spans="3:14" ht="24.75" customHeight="1">
      <c r="C49" s="39"/>
      <c r="D49" s="39"/>
      <c r="E49" s="39"/>
      <c r="F49" s="41"/>
      <c r="G49" s="39"/>
      <c r="H49" s="39"/>
      <c r="I49" s="53"/>
      <c r="J49" s="54"/>
      <c r="K49" s="54"/>
      <c r="L49" s="55"/>
      <c r="M49" s="39"/>
      <c r="N49" s="39"/>
    </row>
    <row r="50" spans="3:14" ht="24.75" customHeight="1">
      <c r="C50" s="39"/>
      <c r="D50" s="39"/>
      <c r="E50" s="39"/>
      <c r="F50" s="41"/>
      <c r="G50" s="39"/>
      <c r="H50" s="39"/>
      <c r="I50" s="53"/>
      <c r="J50" s="56"/>
      <c r="K50" s="56"/>
      <c r="L50" s="57"/>
      <c r="M50" s="39"/>
      <c r="N50" s="39"/>
    </row>
    <row r="51" spans="3:14" ht="24.75" customHeight="1">
      <c r="C51" s="39"/>
      <c r="D51" s="39"/>
      <c r="E51" s="39"/>
      <c r="F51" s="41"/>
      <c r="G51" s="39"/>
      <c r="H51" s="39"/>
      <c r="I51" s="39"/>
      <c r="J51" s="58"/>
      <c r="K51" s="58"/>
      <c r="L51" s="52"/>
      <c r="M51" s="39"/>
      <c r="N51" s="39"/>
    </row>
    <row r="52" spans="3:14"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3:14"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  <row r="54" spans="3:14"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</sheetData>
  <mergeCells count="107">
    <mergeCell ref="A14:A16"/>
    <mergeCell ref="A17:A19"/>
    <mergeCell ref="A11:A13"/>
    <mergeCell ref="B11:B13"/>
    <mergeCell ref="C11:C13"/>
    <mergeCell ref="D11:D13"/>
    <mergeCell ref="E11:E13"/>
    <mergeCell ref="F11:F13"/>
    <mergeCell ref="G11:G13"/>
    <mergeCell ref="A2:T3"/>
    <mergeCell ref="A4:A5"/>
    <mergeCell ref="C4:C5"/>
    <mergeCell ref="D4:D5"/>
    <mergeCell ref="E4:E5"/>
    <mergeCell ref="F4:F5"/>
    <mergeCell ref="G4:J4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L17:L19"/>
    <mergeCell ref="L11:L13"/>
    <mergeCell ref="M11:M13"/>
    <mergeCell ref="N11:N13"/>
    <mergeCell ref="R11:R13"/>
    <mergeCell ref="S11:S13"/>
    <mergeCell ref="T11:T13"/>
    <mergeCell ref="B14:B16"/>
    <mergeCell ref="C14:C16"/>
    <mergeCell ref="D14:D16"/>
    <mergeCell ref="E14:E16"/>
    <mergeCell ref="F14:F16"/>
    <mergeCell ref="G14:G16"/>
    <mergeCell ref="L14:L16"/>
    <mergeCell ref="M14:M16"/>
    <mergeCell ref="N14:N16"/>
    <mergeCell ref="R14:R16"/>
    <mergeCell ref="S14:S16"/>
    <mergeCell ref="T14:T16"/>
    <mergeCell ref="G23:G25"/>
    <mergeCell ref="M17:M19"/>
    <mergeCell ref="N17:N19"/>
    <mergeCell ref="R17:R19"/>
    <mergeCell ref="S17:S19"/>
    <mergeCell ref="T17:T22"/>
    <mergeCell ref="A20:A22"/>
    <mergeCell ref="B20:B22"/>
    <mergeCell ref="C20:C22"/>
    <mergeCell ref="D20:D22"/>
    <mergeCell ref="E20:E22"/>
    <mergeCell ref="F20:F22"/>
    <mergeCell ref="G20:G22"/>
    <mergeCell ref="L20:L22"/>
    <mergeCell ref="M20:M22"/>
    <mergeCell ref="N20:N22"/>
    <mergeCell ref="R20:R22"/>
    <mergeCell ref="S20:S22"/>
    <mergeCell ref="B17:B19"/>
    <mergeCell ref="C17:C19"/>
    <mergeCell ref="D17:D19"/>
    <mergeCell ref="E17:E19"/>
    <mergeCell ref="F17:F19"/>
    <mergeCell ref="G17:G19"/>
    <mergeCell ref="L23:L25"/>
    <mergeCell ref="M23:M25"/>
    <mergeCell ref="N23:N25"/>
    <mergeCell ref="R23:R25"/>
    <mergeCell ref="S23:S25"/>
    <mergeCell ref="T23:T28"/>
    <mergeCell ref="A26:A28"/>
    <mergeCell ref="B26:B28"/>
    <mergeCell ref="C26:C28"/>
    <mergeCell ref="D26:D28"/>
    <mergeCell ref="E26:E28"/>
    <mergeCell ref="F26:F28"/>
    <mergeCell ref="G26:G28"/>
    <mergeCell ref="L26:L28"/>
    <mergeCell ref="M26:M28"/>
    <mergeCell ref="N26:N28"/>
    <mergeCell ref="R26:R28"/>
    <mergeCell ref="S26:S28"/>
    <mergeCell ref="A23:A25"/>
    <mergeCell ref="B23:B25"/>
    <mergeCell ref="C23:C25"/>
    <mergeCell ref="D23:D25"/>
    <mergeCell ref="E23:E25"/>
    <mergeCell ref="F23:F25"/>
    <mergeCell ref="L29:L31"/>
    <mergeCell ref="M29:M31"/>
    <mergeCell ref="N29:N31"/>
    <mergeCell ref="R29:R31"/>
    <mergeCell ref="S29:S31"/>
    <mergeCell ref="T29:T31"/>
    <mergeCell ref="E38:F38"/>
    <mergeCell ref="E39:F39"/>
    <mergeCell ref="A29:A31"/>
    <mergeCell ref="B29:B31"/>
    <mergeCell ref="C29:C31"/>
    <mergeCell ref="D29:D31"/>
    <mergeCell ref="E29:E31"/>
    <mergeCell ref="F29:F31"/>
    <mergeCell ref="G29:G31"/>
  </mergeCells>
  <pageMargins left="0.70833333333333304" right="0.70833333333333304" top="0.74791666666666701" bottom="0.74791666666666701" header="0.511811023622047" footer="0.511811023622047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elektrycy</dc:creator>
  <dc:description/>
  <cp:lastModifiedBy>Rawik Sp. z o.o.</cp:lastModifiedBy>
  <cp:revision>19</cp:revision>
  <cp:lastPrinted>2025-04-22T09:23:52Z</cp:lastPrinted>
  <dcterms:created xsi:type="dcterms:W3CDTF">2015-09-14T05:54:56Z</dcterms:created>
  <dcterms:modified xsi:type="dcterms:W3CDTF">2025-07-24T10:36:18Z</dcterms:modified>
  <dc:language>pl-PL</dc:language>
</cp:coreProperties>
</file>